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esco cardiello\OneDrive\"/>
    </mc:Choice>
  </mc:AlternateContent>
  <bookViews>
    <workbookView xWindow="0" yWindow="45" windowWidth="19155" windowHeight="11820"/>
  </bookViews>
  <sheets>
    <sheet name="Foglio2" sheetId="2" r:id="rId1"/>
    <sheet name="Foglio3" sheetId="3" r:id="rId2"/>
  </sheets>
  <calcPr calcId="171027"/>
</workbook>
</file>

<file path=xl/calcChain.xml><?xml version="1.0" encoding="utf-8"?>
<calcChain xmlns="http://schemas.openxmlformats.org/spreadsheetml/2006/main">
  <c r="J32" i="2" l="1"/>
  <c r="C32" i="2"/>
  <c r="C33" i="2"/>
  <c r="H33" i="2"/>
  <c r="G33" i="2"/>
  <c r="F33" i="2"/>
  <c r="E33" i="2"/>
  <c r="H32" i="2"/>
  <c r="G32" i="2"/>
  <c r="F32" i="2"/>
  <c r="E32" i="2"/>
  <c r="D33" i="2"/>
  <c r="D32" i="2"/>
  <c r="G37" i="2" l="1"/>
  <c r="C37" i="2"/>
  <c r="F37" i="2"/>
  <c r="F38" i="2" s="1"/>
  <c r="E37" i="2"/>
  <c r="H37" i="2"/>
  <c r="D37" i="2"/>
  <c r="C34" i="2"/>
  <c r="C38" i="2" s="1"/>
  <c r="G34" i="2"/>
  <c r="F34" i="2"/>
  <c r="D34" i="2"/>
  <c r="D38" i="2" s="1"/>
  <c r="H34" i="2"/>
  <c r="E34" i="2"/>
  <c r="H25" i="2"/>
  <c r="H29" i="2" s="1"/>
  <c r="G25" i="2"/>
  <c r="G29" i="2" s="1"/>
  <c r="F25" i="2"/>
  <c r="F29" i="2" s="1"/>
  <c r="E25" i="2"/>
  <c r="E29" i="2" s="1"/>
  <c r="D25" i="2"/>
  <c r="D29" i="2" s="1"/>
  <c r="C25" i="2"/>
  <c r="C29" i="2" s="1"/>
  <c r="H16" i="2"/>
  <c r="H20" i="2" s="1"/>
  <c r="G16" i="2"/>
  <c r="G20" i="2" s="1"/>
  <c r="F16" i="2"/>
  <c r="F20" i="2" s="1"/>
  <c r="E16" i="2"/>
  <c r="E20" i="2" s="1"/>
  <c r="D16" i="2"/>
  <c r="D20" i="2" s="1"/>
  <c r="C16" i="2"/>
  <c r="C20" i="2" s="1"/>
  <c r="H10" i="2"/>
  <c r="H11" i="2" s="1"/>
  <c r="H12" i="2" s="1"/>
  <c r="G10" i="2"/>
  <c r="G11" i="2" s="1"/>
  <c r="G12" i="2" s="1"/>
  <c r="F10" i="2"/>
  <c r="F11" i="2" s="1"/>
  <c r="F12" i="2" s="1"/>
  <c r="E10" i="2"/>
  <c r="D10" i="2"/>
  <c r="D11" i="2" s="1"/>
  <c r="D12" i="2" s="1"/>
  <c r="C10" i="2"/>
  <c r="E38" i="2" l="1"/>
  <c r="G38" i="2"/>
  <c r="G39" i="2" s="1"/>
  <c r="G47" i="2" s="1"/>
  <c r="C39" i="2"/>
  <c r="C47" i="2" s="1"/>
  <c r="H38" i="2"/>
  <c r="H39" i="2" s="1"/>
  <c r="H47" i="2" s="1"/>
  <c r="E39" i="2"/>
  <c r="E47" i="2" s="1"/>
  <c r="F39" i="2"/>
  <c r="F47" i="2" s="1"/>
  <c r="D39" i="2"/>
  <c r="D47" i="2" s="1"/>
  <c r="C11" i="2"/>
  <c r="C12" i="2" s="1"/>
  <c r="C44" i="2" s="1"/>
  <c r="E11" i="2"/>
  <c r="E12" i="2" s="1"/>
  <c r="E44" i="2" s="1"/>
  <c r="H28" i="2"/>
  <c r="G28" i="2"/>
  <c r="F28" i="2"/>
  <c r="E28" i="2"/>
  <c r="E30" i="2" s="1"/>
  <c r="E46" i="2" s="1"/>
  <c r="D28" i="2"/>
  <c r="C28" i="2"/>
  <c r="H19" i="2"/>
  <c r="G19" i="2"/>
  <c r="F19" i="2"/>
  <c r="E19" i="2"/>
  <c r="D19" i="2"/>
  <c r="C19" i="2"/>
  <c r="F44" i="2"/>
  <c r="H44" i="2"/>
  <c r="G44" i="2"/>
  <c r="D44" i="2"/>
  <c r="C3" i="2"/>
  <c r="H3" i="2"/>
  <c r="G3" i="2"/>
  <c r="G4" i="2" s="1"/>
  <c r="F3" i="2"/>
  <c r="E3" i="2"/>
  <c r="D3" i="2"/>
  <c r="G5" i="2" l="1"/>
  <c r="G6" i="2" s="1"/>
  <c r="G43" i="2" s="1"/>
  <c r="E4" i="2"/>
  <c r="C4" i="2"/>
  <c r="F4" i="2"/>
  <c r="E21" i="2"/>
  <c r="E45" i="2" s="1"/>
  <c r="G30" i="2"/>
  <c r="G46" i="2" s="1"/>
  <c r="D4" i="2"/>
  <c r="H4" i="2"/>
  <c r="F21" i="2"/>
  <c r="F45" i="2" s="1"/>
  <c r="C21" i="2"/>
  <c r="C45" i="2" s="1"/>
  <c r="D21" i="2"/>
  <c r="D45" i="2" s="1"/>
  <c r="H21" i="2"/>
  <c r="H45" i="2" s="1"/>
  <c r="F30" i="2"/>
  <c r="F46" i="2" s="1"/>
  <c r="D30" i="2"/>
  <c r="D46" i="2" s="1"/>
  <c r="H30" i="2"/>
  <c r="H46" i="2" s="1"/>
  <c r="G21" i="2"/>
  <c r="G45" i="2" s="1"/>
  <c r="C30" i="2"/>
  <c r="C46" i="2" s="1"/>
  <c r="G48" i="2" l="1"/>
  <c r="E5" i="2"/>
  <c r="E6" i="2" s="1"/>
  <c r="E43" i="2" s="1"/>
  <c r="E48" i="2" s="1"/>
  <c r="H5" i="2"/>
  <c r="H6" i="2" s="1"/>
  <c r="H43" i="2" s="1"/>
  <c r="H48" i="2" s="1"/>
  <c r="F6" i="2"/>
  <c r="F43" i="2" s="1"/>
  <c r="F48" i="2" s="1"/>
  <c r="F5" i="2"/>
  <c r="D5" i="2"/>
  <c r="D6" i="2" s="1"/>
  <c r="D43" i="2" s="1"/>
  <c r="D48" i="2" s="1"/>
  <c r="C5" i="2"/>
  <c r="C6" i="2" s="1"/>
  <c r="C43" i="2" s="1"/>
  <c r="C48" i="2" s="1"/>
</calcChain>
</file>

<file path=xl/sharedStrings.xml><?xml version="1.0" encoding="utf-8"?>
<sst xmlns="http://schemas.openxmlformats.org/spreadsheetml/2006/main" count="83" uniqueCount="23">
  <si>
    <t>N.</t>
  </si>
  <si>
    <t>Voce</t>
  </si>
  <si>
    <t>Fascia C
fino a 3.000 ab.</t>
  </si>
  <si>
    <t xml:space="preserve">Fascia B
da 3.001 a 10.000 ab.
</t>
  </si>
  <si>
    <t>Fascia B*
da 10.001 a 65.000 ab.</t>
  </si>
  <si>
    <t>Fascia A
da 65.001 a 250.000 ab.</t>
  </si>
  <si>
    <t>Fascia A*
oltre 250.000 ab.
Com.capoluogo
Province</t>
  </si>
  <si>
    <t>Fascia A*
Enti metrop.</t>
  </si>
  <si>
    <t>Tabellare precedente (13 mensilità)</t>
  </si>
  <si>
    <t>Tabellare nuovo (13 mensilità)</t>
  </si>
  <si>
    <t>Arretrati da corrispondere</t>
  </si>
  <si>
    <t>Nuova posizione</t>
  </si>
  <si>
    <t>vecchia posizione</t>
  </si>
  <si>
    <t>conguaglio convenzione</t>
  </si>
  <si>
    <t>ARRETRATI 2018</t>
  </si>
  <si>
    <t>ARRETRATI 2016</t>
  </si>
  <si>
    <t>ARRETRATI 2017</t>
  </si>
  <si>
    <t>arretrati posizione</t>
  </si>
  <si>
    <t>ARRETRATI 2019</t>
  </si>
  <si>
    <t>ARRETRATI 2020</t>
  </si>
  <si>
    <t>Mensilità arretrate</t>
  </si>
  <si>
    <t xml:space="preserve">ARRETRATI 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</si>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</sst>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.00_-;\-* #,##0.00_-;_-* &quot;-&quot;??_-;_-@_-"/>
    <numFmt numFmtId="165" formatCode="&quot; &quot;#,##0.00&quot; &quot;;&quot;-&quot;#,##0.00&quot; &quot;;&quot; -&quot;#&quot; &quot;;&quot; &quot;@&quot; 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4" fillId="0" borderId="0"/>
  </cellStyleXfs>
  <cellXfs count="45">
    <xf numFmtId="0" fontId="0" fillId="0" borderId="0" xfId="0"/>
    <xf numFmtId="164" fontId="3" fillId="0" borderId="6" xfId="1" applyFont="1" applyBorder="1"/>
    <xf numFmtId="164" fontId="3" fillId="0" borderId="7" xfId="1" applyFont="1" applyBorder="1"/>
    <xf numFmtId="0" fontId="3" fillId="3" borderId="6" xfId="0" applyFont="1" applyFill="1" applyBorder="1"/>
    <xf numFmtId="0" fontId="8" fillId="0" borderId="0" xfId="0" applyFont="1"/>
    <xf numFmtId="0" fontId="7" fillId="0" borderId="0" xfId="0" applyFont="1"/>
    <xf numFmtId="0" fontId="3" fillId="3" borderId="5" xfId="0" applyFont="1" applyFill="1" applyBorder="1" applyAlignment="1">
      <alignment horizontal="center"/>
    </xf>
    <xf numFmtId="164" fontId="0" fillId="0" borderId="6" xfId="1" applyFont="1" applyBorder="1"/>
    <xf numFmtId="164" fontId="0" fillId="0" borderId="7" xfId="1" applyFont="1" applyBorder="1"/>
    <xf numFmtId="164" fontId="2" fillId="6" borderId="8" xfId="1" applyFont="1" applyFill="1" applyBorder="1" applyAlignment="1">
      <alignment horizontal="center" vertical="center" wrapText="1"/>
    </xf>
    <xf numFmtId="164" fontId="2" fillId="6" borderId="9" xfId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top" wrapText="1"/>
    </xf>
    <xf numFmtId="165" fontId="5" fillId="0" borderId="6" xfId="2" applyFont="1" applyFill="1" applyBorder="1" applyAlignment="1" applyProtection="1"/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 wrapText="1"/>
    </xf>
    <xf numFmtId="164" fontId="2" fillId="2" borderId="3" xfId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wrapText="1"/>
    </xf>
    <xf numFmtId="165" fontId="5" fillId="0" borderId="7" xfId="2" applyFont="1" applyFill="1" applyBorder="1" applyAlignment="1" applyProtection="1"/>
    <xf numFmtId="43" fontId="7" fillId="4" borderId="14" xfId="0" applyNumberFormat="1" applyFont="1" applyFill="1" applyBorder="1"/>
    <xf numFmtId="43" fontId="7" fillId="4" borderId="15" xfId="0" applyNumberFormat="1" applyFont="1" applyFill="1" applyBorder="1"/>
    <xf numFmtId="49" fontId="2" fillId="2" borderId="4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164" fontId="2" fillId="2" borderId="16" xfId="1" applyFont="1" applyFill="1" applyBorder="1" applyAlignment="1">
      <alignment horizontal="center" vertical="center" wrapText="1"/>
    </xf>
    <xf numFmtId="164" fontId="2" fillId="2" borderId="17" xfId="1" applyFont="1" applyFill="1" applyBorder="1" applyAlignment="1">
      <alignment horizontal="center" vertical="center" wrapText="1"/>
    </xf>
    <xf numFmtId="164" fontId="7" fillId="4" borderId="14" xfId="0" applyNumberFormat="1" applyFont="1" applyFill="1" applyBorder="1"/>
    <xf numFmtId="164" fontId="7" fillId="4" borderId="15" xfId="0" applyNumberFormat="1" applyFont="1" applyFill="1" applyBorder="1"/>
    <xf numFmtId="164" fontId="9" fillId="4" borderId="14" xfId="1" applyFont="1" applyFill="1" applyBorder="1"/>
    <xf numFmtId="164" fontId="9" fillId="4" borderId="15" xfId="1" applyFont="1" applyFill="1" applyBorder="1"/>
    <xf numFmtId="0" fontId="10" fillId="7" borderId="12" xfId="0" applyFont="1" applyFill="1" applyBorder="1" applyAlignment="1">
      <alignment horizontal="center" vertical="center"/>
    </xf>
    <xf numFmtId="164" fontId="11" fillId="4" borderId="6" xfId="0" applyNumberFormat="1" applyFont="1" applyFill="1" applyBorder="1" applyAlignment="1">
      <alignment horizontal="center" vertical="center"/>
    </xf>
    <xf numFmtId="164" fontId="0" fillId="7" borderId="6" xfId="1" applyFont="1" applyFill="1" applyBorder="1"/>
    <xf numFmtId="0" fontId="10" fillId="10" borderId="2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10" fillId="8" borderId="18" xfId="0" applyFont="1" applyFill="1" applyBorder="1" applyAlignment="1">
      <alignment horizontal="center" vertical="center"/>
    </xf>
    <xf numFmtId="0" fontId="10" fillId="8" borderId="19" xfId="0" applyFont="1" applyFill="1" applyBorder="1" applyAlignment="1">
      <alignment horizontal="center" vertical="center"/>
    </xf>
    <xf numFmtId="0" fontId="10" fillId="8" borderId="20" xfId="0" applyFont="1" applyFill="1" applyBorder="1" applyAlignment="1">
      <alignment horizontal="center" vertical="center"/>
    </xf>
    <xf numFmtId="0" fontId="10" fillId="9" borderId="21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</cellXfs>
  <cellStyles count="3">
    <cellStyle name="Excel Built-in Comma" xfId="2"/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A10" workbookViewId="0">
      <selection activeCell="A16" sqref="A16"/>
    </sheetView>
  </sheetViews>
  <sheetFormatPr defaultRowHeight="15" x14ac:dyDescent="0.25"/>
  <cols>
    <col min="1" max="1" width="3" customWidth="1"/>
    <col min="2" max="2" width="30.140625" customWidth="1"/>
    <col min="3" max="8" width="15.7109375" customWidth="1"/>
    <col min="10" max="13" width="0" hidden="1" customWidth="1"/>
  </cols>
  <sheetData>
    <row r="1" spans="1:8" ht="94.5" x14ac:dyDescent="0.25">
      <c r="A1" s="13" t="s">
        <v>0</v>
      </c>
      <c r="B1" s="14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6" t="s">
        <v>7</v>
      </c>
    </row>
    <row r="2" spans="1:8" x14ac:dyDescent="0.25">
      <c r="A2" s="17">
        <v>1</v>
      </c>
      <c r="B2" s="11" t="s">
        <v>8</v>
      </c>
      <c r="C2" s="1">
        <v>34648.720000000001</v>
      </c>
      <c r="D2" s="1">
        <v>43310.9</v>
      </c>
      <c r="E2" s="1">
        <v>43310.9</v>
      </c>
      <c r="F2" s="1">
        <v>43310.9</v>
      </c>
      <c r="G2" s="1">
        <v>43310.9</v>
      </c>
      <c r="H2" s="2">
        <v>43310.9</v>
      </c>
    </row>
    <row r="3" spans="1:8" x14ac:dyDescent="0.25">
      <c r="A3" s="17">
        <v>2</v>
      </c>
      <c r="B3" s="11" t="s">
        <v>9</v>
      </c>
      <c r="C3" s="12">
        <f>C2+217.1</f>
        <v>34865.82</v>
      </c>
      <c r="D3" s="12">
        <f>D2+271.7</f>
        <v>43582.6</v>
      </c>
      <c r="E3" s="12">
        <f>E2+271.7</f>
        <v>43582.6</v>
      </c>
      <c r="F3" s="12">
        <f>F2+271.7</f>
        <v>43582.6</v>
      </c>
      <c r="G3" s="12">
        <f>G2+271.7</f>
        <v>43582.6</v>
      </c>
      <c r="H3" s="18">
        <f>H2+271.7</f>
        <v>43582.6</v>
      </c>
    </row>
    <row r="4" spans="1:8" x14ac:dyDescent="0.25">
      <c r="A4" s="6">
        <v>3</v>
      </c>
      <c r="B4" s="3" t="s">
        <v>10</v>
      </c>
      <c r="C4" s="1">
        <f t="shared" ref="C4:H4" si="0">C3-C2</f>
        <v>217.09999999999854</v>
      </c>
      <c r="D4" s="1">
        <f t="shared" si="0"/>
        <v>271.69999999999709</v>
      </c>
      <c r="E4" s="1">
        <f t="shared" si="0"/>
        <v>271.69999999999709</v>
      </c>
      <c r="F4" s="1">
        <f t="shared" si="0"/>
        <v>271.69999999999709</v>
      </c>
      <c r="G4" s="1">
        <f t="shared" si="0"/>
        <v>271.69999999999709</v>
      </c>
      <c r="H4" s="2">
        <f t="shared" si="0"/>
        <v>271.69999999999709</v>
      </c>
    </row>
    <row r="5" spans="1:8" x14ac:dyDescent="0.25">
      <c r="A5" s="6">
        <v>4</v>
      </c>
      <c r="B5" s="3" t="s">
        <v>13</v>
      </c>
      <c r="C5" s="1">
        <f t="shared" ref="C5:H5" si="1">0.25*C4</f>
        <v>54.274999999999636</v>
      </c>
      <c r="D5" s="1">
        <f t="shared" si="1"/>
        <v>67.924999999999272</v>
      </c>
      <c r="E5" s="1">
        <f t="shared" si="1"/>
        <v>67.924999999999272</v>
      </c>
      <c r="F5" s="1">
        <f t="shared" si="1"/>
        <v>67.924999999999272</v>
      </c>
      <c r="G5" s="1">
        <f t="shared" si="1"/>
        <v>67.924999999999272</v>
      </c>
      <c r="H5" s="2">
        <f t="shared" si="1"/>
        <v>67.924999999999272</v>
      </c>
    </row>
    <row r="6" spans="1:8" s="5" customFormat="1" ht="16.5" thickBot="1" x14ac:dyDescent="0.3">
      <c r="A6" s="33" t="s">
        <v>15</v>
      </c>
      <c r="B6" s="34"/>
      <c r="C6" s="27">
        <f t="shared" ref="C6:H6" si="2">C4+C5</f>
        <v>271.37499999999818</v>
      </c>
      <c r="D6" s="27">
        <f t="shared" si="2"/>
        <v>339.62499999999636</v>
      </c>
      <c r="E6" s="27">
        <f t="shared" si="2"/>
        <v>339.62499999999636</v>
      </c>
      <c r="F6" s="27">
        <f t="shared" si="2"/>
        <v>339.62499999999636</v>
      </c>
      <c r="G6" s="27">
        <f t="shared" si="2"/>
        <v>339.62499999999636</v>
      </c>
      <c r="H6" s="28">
        <f t="shared" si="2"/>
        <v>339.62499999999636</v>
      </c>
    </row>
    <row r="7" spans="1:8" ht="94.5" x14ac:dyDescent="0.25">
      <c r="A7" s="21" t="s">
        <v>0</v>
      </c>
      <c r="B7" s="22" t="s">
        <v>1</v>
      </c>
      <c r="C7" s="23" t="s">
        <v>2</v>
      </c>
      <c r="D7" s="23" t="s">
        <v>3</v>
      </c>
      <c r="E7" s="23" t="s">
        <v>4</v>
      </c>
      <c r="F7" s="23" t="s">
        <v>5</v>
      </c>
      <c r="G7" s="23" t="s">
        <v>6</v>
      </c>
      <c r="H7" s="24" t="s">
        <v>7</v>
      </c>
    </row>
    <row r="8" spans="1:8" x14ac:dyDescent="0.25">
      <c r="A8" s="17">
        <v>1</v>
      </c>
      <c r="B8" s="11" t="s">
        <v>8</v>
      </c>
      <c r="C8" s="1">
        <v>34648.720000000001</v>
      </c>
      <c r="D8" s="1">
        <v>43310.9</v>
      </c>
      <c r="E8" s="1">
        <v>43310.9</v>
      </c>
      <c r="F8" s="1">
        <v>43310.9</v>
      </c>
      <c r="G8" s="1">
        <v>43310.9</v>
      </c>
      <c r="H8" s="2">
        <v>43310.9</v>
      </c>
    </row>
    <row r="9" spans="1:8" x14ac:dyDescent="0.25">
      <c r="A9" s="17">
        <v>2</v>
      </c>
      <c r="B9" s="11" t="s">
        <v>9</v>
      </c>
      <c r="C9" s="12">
        <v>35309.120000000003</v>
      </c>
      <c r="D9" s="12">
        <v>44136.4</v>
      </c>
      <c r="E9" s="12">
        <v>44136.4</v>
      </c>
      <c r="F9" s="12">
        <v>44136.4</v>
      </c>
      <c r="G9" s="12">
        <v>44136.4</v>
      </c>
      <c r="H9" s="18">
        <v>44136.4</v>
      </c>
    </row>
    <row r="10" spans="1:8" ht="15.75" customHeight="1" x14ac:dyDescent="0.25">
      <c r="A10" s="6">
        <v>3</v>
      </c>
      <c r="B10" s="3" t="s">
        <v>10</v>
      </c>
      <c r="C10" s="1">
        <f t="shared" ref="C10:H10" si="3">C9-C8</f>
        <v>660.40000000000146</v>
      </c>
      <c r="D10" s="1">
        <f t="shared" si="3"/>
        <v>825.5</v>
      </c>
      <c r="E10" s="1">
        <f t="shared" si="3"/>
        <v>825.5</v>
      </c>
      <c r="F10" s="1">
        <f t="shared" si="3"/>
        <v>825.5</v>
      </c>
      <c r="G10" s="1">
        <f t="shared" si="3"/>
        <v>825.5</v>
      </c>
      <c r="H10" s="2">
        <f t="shared" si="3"/>
        <v>825.5</v>
      </c>
    </row>
    <row r="11" spans="1:8" ht="15.75" customHeight="1" x14ac:dyDescent="0.25">
      <c r="A11" s="6">
        <v>4</v>
      </c>
      <c r="B11" s="3" t="s">
        <v>13</v>
      </c>
      <c r="C11" s="1">
        <f>0.25*C10</f>
        <v>165.10000000000036</v>
      </c>
      <c r="D11" s="1">
        <f t="shared" ref="D11:H11" si="4">0.25*D10</f>
        <v>206.375</v>
      </c>
      <c r="E11" s="1">
        <f t="shared" si="4"/>
        <v>206.375</v>
      </c>
      <c r="F11" s="1">
        <f t="shared" si="4"/>
        <v>206.375</v>
      </c>
      <c r="G11" s="1">
        <f t="shared" si="4"/>
        <v>206.375</v>
      </c>
      <c r="H11" s="2">
        <f t="shared" si="4"/>
        <v>206.375</v>
      </c>
    </row>
    <row r="12" spans="1:8" s="4" customFormat="1" ht="15.75" thickBot="1" x14ac:dyDescent="0.3">
      <c r="A12" s="33" t="s">
        <v>16</v>
      </c>
      <c r="B12" s="34"/>
      <c r="C12" s="25">
        <f>C10+C11</f>
        <v>825.50000000000182</v>
      </c>
      <c r="D12" s="25">
        <f t="shared" ref="D12:H12" si="5">D10+D11</f>
        <v>1031.875</v>
      </c>
      <c r="E12" s="25">
        <f t="shared" si="5"/>
        <v>1031.875</v>
      </c>
      <c r="F12" s="25">
        <f t="shared" si="5"/>
        <v>1031.875</v>
      </c>
      <c r="G12" s="25">
        <f t="shared" si="5"/>
        <v>1031.875</v>
      </c>
      <c r="H12" s="26">
        <f t="shared" si="5"/>
        <v>1031.875</v>
      </c>
    </row>
    <row r="13" spans="1:8" ht="94.5" x14ac:dyDescent="0.25">
      <c r="A13" s="21" t="s">
        <v>0</v>
      </c>
      <c r="B13" s="22" t="s">
        <v>1</v>
      </c>
      <c r="C13" s="23" t="s">
        <v>2</v>
      </c>
      <c r="D13" s="23" t="s">
        <v>3</v>
      </c>
      <c r="E13" s="23" t="s">
        <v>4</v>
      </c>
      <c r="F13" s="23" t="s">
        <v>5</v>
      </c>
      <c r="G13" s="23" t="s">
        <v>6</v>
      </c>
      <c r="H13" s="24" t="s">
        <v>7</v>
      </c>
    </row>
    <row r="14" spans="1:8" x14ac:dyDescent="0.25">
      <c r="A14" s="17">
        <v>1</v>
      </c>
      <c r="B14" s="11" t="s">
        <v>8</v>
      </c>
      <c r="C14" s="1">
        <v>34648.720000000001</v>
      </c>
      <c r="D14" s="1">
        <v>43310.9</v>
      </c>
      <c r="E14" s="1">
        <v>43310.9</v>
      </c>
      <c r="F14" s="1">
        <v>43310.9</v>
      </c>
      <c r="G14" s="1">
        <v>43310.9</v>
      </c>
      <c r="H14" s="2">
        <v>43310.9</v>
      </c>
    </row>
    <row r="15" spans="1:8" x14ac:dyDescent="0.25">
      <c r="A15" s="17">
        <v>2</v>
      </c>
      <c r="B15" s="11" t="s">
        <v>9</v>
      </c>
      <c r="C15" s="12">
        <v>35948.720000000001</v>
      </c>
      <c r="D15" s="12">
        <v>44935.9</v>
      </c>
      <c r="E15" s="12">
        <v>44935.9</v>
      </c>
      <c r="F15" s="12">
        <v>44935.9</v>
      </c>
      <c r="G15" s="12">
        <v>44935.9</v>
      </c>
      <c r="H15" s="18">
        <v>44935.9</v>
      </c>
    </row>
    <row r="16" spans="1:8" x14ac:dyDescent="0.25">
      <c r="A16" s="6">
        <v>3</v>
      </c>
      <c r="B16" s="3" t="s">
        <v>10</v>
      </c>
      <c r="C16" s="1">
        <f t="shared" ref="C16:H16" si="6">C15-C14</f>
        <v>1300</v>
      </c>
      <c r="D16" s="1">
        <f t="shared" si="6"/>
        <v>1625</v>
      </c>
      <c r="E16" s="1">
        <f t="shared" si="6"/>
        <v>1625</v>
      </c>
      <c r="F16" s="1">
        <f t="shared" si="6"/>
        <v>1625</v>
      </c>
      <c r="G16" s="1">
        <f t="shared" si="6"/>
        <v>1625</v>
      </c>
      <c r="H16" s="2">
        <f t="shared" si="6"/>
        <v>1625</v>
      </c>
    </row>
    <row r="17" spans="1:12" x14ac:dyDescent="0.25">
      <c r="A17" s="6">
        <v>4</v>
      </c>
      <c r="B17" s="3" t="s">
        <v>11</v>
      </c>
      <c r="C17" s="1">
        <v>7750</v>
      </c>
      <c r="D17" s="1">
        <v>8230</v>
      </c>
      <c r="E17" s="1">
        <v>16000</v>
      </c>
      <c r="F17" s="1">
        <v>22400</v>
      </c>
      <c r="G17" s="1">
        <v>33900</v>
      </c>
      <c r="H17" s="2">
        <v>41000</v>
      </c>
    </row>
    <row r="18" spans="1:12" x14ac:dyDescent="0.25">
      <c r="A18" s="6">
        <v>5</v>
      </c>
      <c r="B18" s="3" t="s">
        <v>12</v>
      </c>
      <c r="C18" s="1">
        <v>7332.22</v>
      </c>
      <c r="D18" s="1">
        <v>7837.59</v>
      </c>
      <c r="E18" s="1">
        <v>15584.45</v>
      </c>
      <c r="F18" s="1">
        <v>21781.93</v>
      </c>
      <c r="G18" s="1">
        <v>33143.980000000003</v>
      </c>
      <c r="H18" s="2">
        <v>39857.919999999998</v>
      </c>
    </row>
    <row r="19" spans="1:12" x14ac:dyDescent="0.25">
      <c r="A19" s="6">
        <v>6</v>
      </c>
      <c r="B19" s="3" t="s">
        <v>17</v>
      </c>
      <c r="C19" s="1">
        <f t="shared" ref="C19:H19" si="7">C17-C18</f>
        <v>417.77999999999975</v>
      </c>
      <c r="D19" s="1">
        <f t="shared" si="7"/>
        <v>392.40999999999985</v>
      </c>
      <c r="E19" s="1">
        <f t="shared" si="7"/>
        <v>415.54999999999927</v>
      </c>
      <c r="F19" s="1">
        <f t="shared" si="7"/>
        <v>618.06999999999971</v>
      </c>
      <c r="G19" s="1">
        <f t="shared" si="7"/>
        <v>756.0199999999968</v>
      </c>
      <c r="H19" s="2">
        <f t="shared" si="7"/>
        <v>1142.0800000000017</v>
      </c>
    </row>
    <row r="20" spans="1:12" x14ac:dyDescent="0.25">
      <c r="A20" s="6">
        <v>7</v>
      </c>
      <c r="B20" s="3" t="s">
        <v>13</v>
      </c>
      <c r="C20" s="1">
        <f t="shared" ref="C20:H20" si="8">0.25*(C17-C18)+0.25*C16</f>
        <v>429.44499999999994</v>
      </c>
      <c r="D20" s="1">
        <f t="shared" si="8"/>
        <v>504.35249999999996</v>
      </c>
      <c r="E20" s="1">
        <f t="shared" si="8"/>
        <v>510.13749999999982</v>
      </c>
      <c r="F20" s="1">
        <f t="shared" si="8"/>
        <v>560.76749999999993</v>
      </c>
      <c r="G20" s="1">
        <f t="shared" si="8"/>
        <v>595.2549999999992</v>
      </c>
      <c r="H20" s="2">
        <f t="shared" si="8"/>
        <v>691.77000000000044</v>
      </c>
    </row>
    <row r="21" spans="1:12" ht="15.75" thickBot="1" x14ac:dyDescent="0.3">
      <c r="A21" s="33" t="s">
        <v>14</v>
      </c>
      <c r="B21" s="34"/>
      <c r="C21" s="19">
        <f t="shared" ref="C21:H21" si="9">C16+C19+C20</f>
        <v>2147.2249999999995</v>
      </c>
      <c r="D21" s="19">
        <f t="shared" si="9"/>
        <v>2521.7624999999998</v>
      </c>
      <c r="E21" s="19">
        <f t="shared" si="9"/>
        <v>2550.6874999999991</v>
      </c>
      <c r="F21" s="19">
        <f t="shared" si="9"/>
        <v>2803.8374999999996</v>
      </c>
      <c r="G21" s="19">
        <f t="shared" si="9"/>
        <v>2976.274999999996</v>
      </c>
      <c r="H21" s="20">
        <f t="shared" si="9"/>
        <v>3458.8500000000022</v>
      </c>
    </row>
    <row r="22" spans="1:12" ht="94.5" x14ac:dyDescent="0.25">
      <c r="A22" s="13" t="s">
        <v>0</v>
      </c>
      <c r="B22" s="14" t="s">
        <v>1</v>
      </c>
      <c r="C22" s="15" t="s">
        <v>2</v>
      </c>
      <c r="D22" s="15" t="s">
        <v>3</v>
      </c>
      <c r="E22" s="15" t="s">
        <v>4</v>
      </c>
      <c r="F22" s="15" t="s">
        <v>5</v>
      </c>
      <c r="G22" s="15" t="s">
        <v>6</v>
      </c>
      <c r="H22" s="16" t="s">
        <v>7</v>
      </c>
    </row>
    <row r="23" spans="1:12" x14ac:dyDescent="0.25">
      <c r="A23" s="17">
        <v>1</v>
      </c>
      <c r="B23" s="11" t="s">
        <v>8</v>
      </c>
      <c r="C23" s="1">
        <v>34648.720000000001</v>
      </c>
      <c r="D23" s="1">
        <v>43310.9</v>
      </c>
      <c r="E23" s="1">
        <v>43310.9</v>
      </c>
      <c r="F23" s="1">
        <v>43310.9</v>
      </c>
      <c r="G23" s="1">
        <v>43310.9</v>
      </c>
      <c r="H23" s="2">
        <v>43310.9</v>
      </c>
    </row>
    <row r="24" spans="1:12" x14ac:dyDescent="0.25">
      <c r="A24" s="17">
        <v>2</v>
      </c>
      <c r="B24" s="11" t="s">
        <v>9</v>
      </c>
      <c r="C24" s="12">
        <v>35948.720000000001</v>
      </c>
      <c r="D24" s="12">
        <v>44935.9</v>
      </c>
      <c r="E24" s="12">
        <v>44935.9</v>
      </c>
      <c r="F24" s="12">
        <v>44935.9</v>
      </c>
      <c r="G24" s="12">
        <v>44935.9</v>
      </c>
      <c r="H24" s="18">
        <v>44935.9</v>
      </c>
    </row>
    <row r="25" spans="1:12" x14ac:dyDescent="0.25">
      <c r="A25" s="6">
        <v>3</v>
      </c>
      <c r="B25" s="3" t="s">
        <v>10</v>
      </c>
      <c r="C25" s="1">
        <f t="shared" ref="C25:H25" si="10">C24-C23</f>
        <v>1300</v>
      </c>
      <c r="D25" s="1">
        <f t="shared" si="10"/>
        <v>1625</v>
      </c>
      <c r="E25" s="1">
        <f t="shared" si="10"/>
        <v>1625</v>
      </c>
      <c r="F25" s="1">
        <f t="shared" si="10"/>
        <v>1625</v>
      </c>
      <c r="G25" s="1">
        <f t="shared" si="10"/>
        <v>1625</v>
      </c>
      <c r="H25" s="2">
        <f t="shared" si="10"/>
        <v>1625</v>
      </c>
    </row>
    <row r="26" spans="1:12" x14ac:dyDescent="0.25">
      <c r="A26" s="6">
        <v>4</v>
      </c>
      <c r="B26" s="3" t="s">
        <v>11</v>
      </c>
      <c r="C26" s="1">
        <v>7750</v>
      </c>
      <c r="D26" s="1">
        <v>8230</v>
      </c>
      <c r="E26" s="1">
        <v>16000</v>
      </c>
      <c r="F26" s="1">
        <v>22400</v>
      </c>
      <c r="G26" s="1">
        <v>33900</v>
      </c>
      <c r="H26" s="2">
        <v>41000</v>
      </c>
    </row>
    <row r="27" spans="1:12" x14ac:dyDescent="0.25">
      <c r="A27" s="6">
        <v>5</v>
      </c>
      <c r="B27" s="3" t="s">
        <v>12</v>
      </c>
      <c r="C27" s="1">
        <v>7332.22</v>
      </c>
      <c r="D27" s="1">
        <v>7837.59</v>
      </c>
      <c r="E27" s="1">
        <v>15584.45</v>
      </c>
      <c r="F27" s="1">
        <v>21781.93</v>
      </c>
      <c r="G27" s="1">
        <v>33143.980000000003</v>
      </c>
      <c r="H27" s="2">
        <v>39857.919999999998</v>
      </c>
    </row>
    <row r="28" spans="1:12" x14ac:dyDescent="0.25">
      <c r="A28" s="6">
        <v>6</v>
      </c>
      <c r="B28" s="3" t="s">
        <v>17</v>
      </c>
      <c r="C28" s="1">
        <f t="shared" ref="C28:H28" si="11">C26-C27</f>
        <v>417.77999999999975</v>
      </c>
      <c r="D28" s="1">
        <f t="shared" si="11"/>
        <v>392.40999999999985</v>
      </c>
      <c r="E28" s="1">
        <f t="shared" si="11"/>
        <v>415.54999999999927</v>
      </c>
      <c r="F28" s="1">
        <f t="shared" si="11"/>
        <v>618.06999999999971</v>
      </c>
      <c r="G28" s="1">
        <f t="shared" si="11"/>
        <v>756.0199999999968</v>
      </c>
      <c r="H28" s="2">
        <f t="shared" si="11"/>
        <v>1142.0800000000017</v>
      </c>
    </row>
    <row r="29" spans="1:12" x14ac:dyDescent="0.25">
      <c r="A29" s="6">
        <v>7</v>
      </c>
      <c r="B29" s="3" t="s">
        <v>13</v>
      </c>
      <c r="C29" s="1">
        <f t="shared" ref="C29:H29" si="12">0.25*(C26-C27)+0.25*C25</f>
        <v>429.44499999999994</v>
      </c>
      <c r="D29" s="1">
        <f t="shared" si="12"/>
        <v>504.35249999999996</v>
      </c>
      <c r="E29" s="1">
        <f t="shared" si="12"/>
        <v>510.13749999999982</v>
      </c>
      <c r="F29" s="1">
        <f t="shared" si="12"/>
        <v>560.76749999999993</v>
      </c>
      <c r="G29" s="1">
        <f t="shared" si="12"/>
        <v>595.2549999999992</v>
      </c>
      <c r="H29" s="2">
        <f t="shared" si="12"/>
        <v>691.77000000000044</v>
      </c>
    </row>
    <row r="30" spans="1:12" ht="15.75" thickBot="1" x14ac:dyDescent="0.3">
      <c r="A30" s="33" t="s">
        <v>18</v>
      </c>
      <c r="B30" s="34"/>
      <c r="C30" s="19">
        <f t="shared" ref="C30:H30" si="13">C25+C28+C29</f>
        <v>2147.2249999999995</v>
      </c>
      <c r="D30" s="19">
        <f t="shared" si="13"/>
        <v>2521.7624999999998</v>
      </c>
      <c r="E30" s="19">
        <f t="shared" si="13"/>
        <v>2550.6874999999991</v>
      </c>
      <c r="F30" s="19">
        <f t="shared" si="13"/>
        <v>2803.8374999999996</v>
      </c>
      <c r="G30" s="19">
        <f t="shared" si="13"/>
        <v>2976.274999999996</v>
      </c>
      <c r="H30" s="20">
        <f t="shared" si="13"/>
        <v>3458.8500000000022</v>
      </c>
    </row>
    <row r="31" spans="1:12" ht="95.25" thickBot="1" x14ac:dyDescent="0.3">
      <c r="A31" s="13" t="s">
        <v>0</v>
      </c>
      <c r="B31" s="14" t="s">
        <v>1</v>
      </c>
      <c r="C31" s="15" t="s">
        <v>2</v>
      </c>
      <c r="D31" s="15" t="s">
        <v>3</v>
      </c>
      <c r="E31" s="15" t="s">
        <v>4</v>
      </c>
      <c r="F31" s="15" t="s">
        <v>5</v>
      </c>
      <c r="G31" s="15" t="s">
        <v>6</v>
      </c>
      <c r="H31" s="16" t="s">
        <v>7</v>
      </c>
      <c r="J31" s="35" t="s">
        <v>20</v>
      </c>
      <c r="K31" s="36"/>
      <c r="L31" s="37"/>
    </row>
    <row r="32" spans="1:12" x14ac:dyDescent="0.25">
      <c r="A32" s="17">
        <v>1</v>
      </c>
      <c r="B32" s="11" t="s">
        <v>8</v>
      </c>
      <c r="C32" s="1">
        <f>34648.72/13*12</f>
        <v>31983.433846153846</v>
      </c>
      <c r="D32" s="1">
        <f>43310.9/13*12</f>
        <v>39979.292307692311</v>
      </c>
      <c r="E32" s="1">
        <f t="shared" ref="E32:H32" si="14">43310.9/13*12</f>
        <v>39979.292307692311</v>
      </c>
      <c r="F32" s="1">
        <f t="shared" si="14"/>
        <v>39979.292307692311</v>
      </c>
      <c r="G32" s="1">
        <f t="shared" si="14"/>
        <v>39979.292307692311</v>
      </c>
      <c r="H32" s="2">
        <f t="shared" si="14"/>
        <v>39979.292307692311</v>
      </c>
      <c r="J32" s="38">
        <f>A47</f>
        <v>10</v>
      </c>
      <c r="K32" s="38"/>
      <c r="L32" s="38"/>
    </row>
    <row r="33" spans="1:12" x14ac:dyDescent="0.25">
      <c r="A33" s="17">
        <v>2</v>
      </c>
      <c r="B33" s="11" t="s">
        <v>9</v>
      </c>
      <c r="C33" s="12">
        <f>35948.72/13*12</f>
        <v>33183.433846153843</v>
      </c>
      <c r="D33" s="12">
        <f>44935.9/13*12</f>
        <v>41479.292307692311</v>
      </c>
      <c r="E33" s="12">
        <f t="shared" ref="E33:H33" si="15">44935.9/13*12</f>
        <v>41479.292307692311</v>
      </c>
      <c r="F33" s="12">
        <f t="shared" si="15"/>
        <v>41479.292307692311</v>
      </c>
      <c r="G33" s="12">
        <f t="shared" si="15"/>
        <v>41479.292307692311</v>
      </c>
      <c r="H33" s="18">
        <f t="shared" si="15"/>
        <v>41479.292307692311</v>
      </c>
      <c r="J33" s="39"/>
      <c r="K33" s="39"/>
      <c r="L33" s="39"/>
    </row>
    <row r="34" spans="1:12" x14ac:dyDescent="0.25">
      <c r="A34" s="6">
        <v>3</v>
      </c>
      <c r="B34" s="3" t="s">
        <v>10</v>
      </c>
      <c r="C34" s="1">
        <f t="shared" ref="C34:H34" si="16">(C33-C32)*$J$32/12</f>
        <v>999.99999999999693</v>
      </c>
      <c r="D34" s="1">
        <f t="shared" si="16"/>
        <v>1250</v>
      </c>
      <c r="E34" s="1">
        <f t="shared" si="16"/>
        <v>1250</v>
      </c>
      <c r="F34" s="1">
        <f t="shared" si="16"/>
        <v>1250</v>
      </c>
      <c r="G34" s="1">
        <f t="shared" si="16"/>
        <v>1250</v>
      </c>
      <c r="H34" s="2">
        <f t="shared" si="16"/>
        <v>1250</v>
      </c>
      <c r="J34" s="39"/>
      <c r="K34" s="39"/>
      <c r="L34" s="39"/>
    </row>
    <row r="35" spans="1:12" x14ac:dyDescent="0.25">
      <c r="A35" s="6">
        <v>4</v>
      </c>
      <c r="B35" s="3" t="s">
        <v>11</v>
      </c>
      <c r="C35" s="1">
        <v>7750</v>
      </c>
      <c r="D35" s="1">
        <v>8230</v>
      </c>
      <c r="E35" s="1">
        <v>16000</v>
      </c>
      <c r="F35" s="1">
        <v>22400</v>
      </c>
      <c r="G35" s="1">
        <v>33900</v>
      </c>
      <c r="H35" s="2">
        <v>41000</v>
      </c>
    </row>
    <row r="36" spans="1:12" x14ac:dyDescent="0.25">
      <c r="A36" s="6">
        <v>5</v>
      </c>
      <c r="B36" s="3" t="s">
        <v>12</v>
      </c>
      <c r="C36" s="1">
        <v>7332.22</v>
      </c>
      <c r="D36" s="1">
        <v>7837.59</v>
      </c>
      <c r="E36" s="1">
        <v>15584.45</v>
      </c>
      <c r="F36" s="1">
        <v>21781.93</v>
      </c>
      <c r="G36" s="1">
        <v>33143.980000000003</v>
      </c>
      <c r="H36" s="2">
        <v>39857.919999999998</v>
      </c>
    </row>
    <row r="37" spans="1:12" x14ac:dyDescent="0.25">
      <c r="A37" s="6">
        <v>6</v>
      </c>
      <c r="B37" s="3" t="s">
        <v>17</v>
      </c>
      <c r="C37" s="1">
        <f t="shared" ref="C37:H37" si="17">(C35-C36)*$J$32/13</f>
        <v>321.36923076923057</v>
      </c>
      <c r="D37" s="1">
        <f t="shared" si="17"/>
        <v>301.85384615384606</v>
      </c>
      <c r="E37" s="1">
        <f t="shared" si="17"/>
        <v>319.65384615384562</v>
      </c>
      <c r="F37" s="1">
        <f t="shared" si="17"/>
        <v>475.4384615384613</v>
      </c>
      <c r="G37" s="1">
        <f t="shared" si="17"/>
        <v>581.55384615384366</v>
      </c>
      <c r="H37" s="2">
        <f t="shared" si="17"/>
        <v>878.52307692307829</v>
      </c>
    </row>
    <row r="38" spans="1:12" x14ac:dyDescent="0.25">
      <c r="A38" s="6">
        <v>7</v>
      </c>
      <c r="B38" s="3" t="s">
        <v>13</v>
      </c>
      <c r="C38" s="1">
        <f t="shared" ref="C38:H38" si="18">0.25*(C37)+0.25*C34</f>
        <v>330.34230769230686</v>
      </c>
      <c r="D38" s="1">
        <f t="shared" si="18"/>
        <v>387.9634615384615</v>
      </c>
      <c r="E38" s="1">
        <f t="shared" si="18"/>
        <v>392.41346153846143</v>
      </c>
      <c r="F38" s="1">
        <f t="shared" si="18"/>
        <v>431.35961538461532</v>
      </c>
      <c r="G38" s="1">
        <f t="shared" si="18"/>
        <v>457.88846153846089</v>
      </c>
      <c r="H38" s="2">
        <f t="shared" si="18"/>
        <v>532.1307692307696</v>
      </c>
    </row>
    <row r="39" spans="1:12" ht="15.75" thickBot="1" x14ac:dyDescent="0.3">
      <c r="A39" s="33" t="s">
        <v>19</v>
      </c>
      <c r="B39" s="34"/>
      <c r="C39" s="19">
        <f t="shared" ref="C39:H39" si="19">C34+C37+C38</f>
        <v>1651.7115384615342</v>
      </c>
      <c r="D39" s="19">
        <f t="shared" si="19"/>
        <v>1939.8173076923076</v>
      </c>
      <c r="E39" s="19">
        <f t="shared" si="19"/>
        <v>1962.0673076923072</v>
      </c>
      <c r="F39" s="19">
        <f t="shared" si="19"/>
        <v>2156.7980769230767</v>
      </c>
      <c r="G39" s="19">
        <f t="shared" si="19"/>
        <v>2289.4423076923044</v>
      </c>
      <c r="H39" s="20">
        <f t="shared" si="19"/>
        <v>2660.653846153848</v>
      </c>
    </row>
    <row r="41" spans="1:12" ht="15.75" thickBot="1" x14ac:dyDescent="0.3"/>
    <row r="42" spans="1:12" ht="94.5" x14ac:dyDescent="0.25">
      <c r="A42" s="41" t="s">
        <v>21</v>
      </c>
      <c r="B42" s="42"/>
      <c r="C42" s="9" t="s">
        <v>2</v>
      </c>
      <c r="D42" s="9" t="s">
        <v>3</v>
      </c>
      <c r="E42" s="9" t="s">
        <v>4</v>
      </c>
      <c r="F42" s="9" t="s">
        <v>5</v>
      </c>
      <c r="G42" s="9" t="s">
        <v>6</v>
      </c>
      <c r="H42" s="10" t="s">
        <v>7</v>
      </c>
    </row>
    <row r="43" spans="1:12" x14ac:dyDescent="0.25">
      <c r="A43" s="43">
        <v>2016</v>
      </c>
      <c r="B43" s="44"/>
      <c r="C43" s="7">
        <f t="shared" ref="C43:H43" si="20">C6</f>
        <v>271.37499999999818</v>
      </c>
      <c r="D43" s="7">
        <f t="shared" si="20"/>
        <v>339.62499999999636</v>
      </c>
      <c r="E43" s="7">
        <f t="shared" si="20"/>
        <v>339.62499999999636</v>
      </c>
      <c r="F43" s="7">
        <f t="shared" si="20"/>
        <v>339.62499999999636</v>
      </c>
      <c r="G43" s="7">
        <f t="shared" si="20"/>
        <v>339.62499999999636</v>
      </c>
      <c r="H43" s="8">
        <f t="shared" si="20"/>
        <v>339.62499999999636</v>
      </c>
    </row>
    <row r="44" spans="1:12" x14ac:dyDescent="0.25">
      <c r="A44" s="43">
        <v>2017</v>
      </c>
      <c r="B44" s="44"/>
      <c r="C44" s="7">
        <f t="shared" ref="C44:H44" si="21">C12</f>
        <v>825.50000000000182</v>
      </c>
      <c r="D44" s="7">
        <f t="shared" si="21"/>
        <v>1031.875</v>
      </c>
      <c r="E44" s="7">
        <f t="shared" si="21"/>
        <v>1031.875</v>
      </c>
      <c r="F44" s="7">
        <f t="shared" si="21"/>
        <v>1031.875</v>
      </c>
      <c r="G44" s="7">
        <f t="shared" si="21"/>
        <v>1031.875</v>
      </c>
      <c r="H44" s="8">
        <f t="shared" si="21"/>
        <v>1031.875</v>
      </c>
    </row>
    <row r="45" spans="1:12" x14ac:dyDescent="0.25">
      <c r="A45" s="43">
        <v>2018</v>
      </c>
      <c r="B45" s="44"/>
      <c r="C45" s="7">
        <f t="shared" ref="C45:H45" si="22">C21</f>
        <v>2147.2249999999995</v>
      </c>
      <c r="D45" s="7">
        <f t="shared" si="22"/>
        <v>2521.7624999999998</v>
      </c>
      <c r="E45" s="7">
        <f t="shared" si="22"/>
        <v>2550.6874999999991</v>
      </c>
      <c r="F45" s="7">
        <f t="shared" si="22"/>
        <v>2803.8374999999996</v>
      </c>
      <c r="G45" s="7">
        <f t="shared" si="22"/>
        <v>2976.274999999996</v>
      </c>
      <c r="H45" s="8">
        <f t="shared" si="22"/>
        <v>3458.8500000000022</v>
      </c>
    </row>
    <row r="46" spans="1:12" x14ac:dyDescent="0.25">
      <c r="A46" s="43">
        <v>2019</v>
      </c>
      <c r="B46" s="44"/>
      <c r="C46" s="7">
        <f t="shared" ref="C46:H46" si="23">C30</f>
        <v>2147.2249999999995</v>
      </c>
      <c r="D46" s="7">
        <f t="shared" si="23"/>
        <v>2521.7624999999998</v>
      </c>
      <c r="E46" s="7">
        <f t="shared" si="23"/>
        <v>2550.6874999999991</v>
      </c>
      <c r="F46" s="7">
        <f t="shared" si="23"/>
        <v>2803.8374999999996</v>
      </c>
      <c r="G46" s="7">
        <f t="shared" si="23"/>
        <v>2976.274999999996</v>
      </c>
      <c r="H46" s="8">
        <f t="shared" si="23"/>
        <v>3458.8500000000022</v>
      </c>
    </row>
    <row r="47" spans="1:12" x14ac:dyDescent="0.25">
      <c r="A47" s="32">
        <v>10</v>
      </c>
      <c r="B47" s="29">
        <v>2020</v>
      </c>
      <c r="C47" s="31">
        <f t="shared" ref="C47:H47" si="24">C39</f>
        <v>1651.7115384615342</v>
      </c>
      <c r="D47" s="31">
        <f t="shared" si="24"/>
        <v>1939.8173076923076</v>
      </c>
      <c r="E47" s="31">
        <f t="shared" si="24"/>
        <v>1962.0673076923072</v>
      </c>
      <c r="F47" s="31">
        <f t="shared" si="24"/>
        <v>2156.7980769230767</v>
      </c>
      <c r="G47" s="31">
        <f t="shared" si="24"/>
        <v>2289.4423076923044</v>
      </c>
      <c r="H47" s="31">
        <f t="shared" si="24"/>
        <v>2660.653846153848</v>
      </c>
    </row>
    <row r="48" spans="1:12" ht="33" customHeight="1" x14ac:dyDescent="0.25">
      <c r="A48" s="40" t="s">
        <v>22</v>
      </c>
      <c r="B48" s="40"/>
      <c r="C48" s="30">
        <f t="shared" ref="C48:H48" si="25">SUM(C43:C47)</f>
        <v>7043.0365384615334</v>
      </c>
      <c r="D48" s="30">
        <f t="shared" si="25"/>
        <v>8354.8423076923027</v>
      </c>
      <c r="E48" s="30">
        <f t="shared" si="25"/>
        <v>8434.9423076923013</v>
      </c>
      <c r="F48" s="30">
        <f t="shared" si="25"/>
        <v>9135.9730769230719</v>
      </c>
      <c r="G48" s="30">
        <f t="shared" si="25"/>
        <v>9613.4923076922933</v>
      </c>
      <c r="H48" s="30">
        <f t="shared" si="25"/>
        <v>10949.853846153848</v>
      </c>
    </row>
  </sheetData>
  <mergeCells count="13">
    <mergeCell ref="A39:B39"/>
    <mergeCell ref="J31:L31"/>
    <mergeCell ref="J32:L34"/>
    <mergeCell ref="A48:B48"/>
    <mergeCell ref="A6:B6"/>
    <mergeCell ref="A12:B12"/>
    <mergeCell ref="A21:B21"/>
    <mergeCell ref="A30:B30"/>
    <mergeCell ref="A42:B42"/>
    <mergeCell ref="A43:B43"/>
    <mergeCell ref="A44:B44"/>
    <mergeCell ref="A45:B45"/>
    <mergeCell ref="A46:B46"/>
  </mergeCells>
  <dataValidations count="1">
    <dataValidation type="whole" allowBlank="1" showInputMessage="1" showErrorMessage="1" sqref="A47">
      <formula1>1</formula1>
      <formula2>12</formula2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PCdodici</dc:creator>
  <cp:lastModifiedBy>francesco cardiello</cp:lastModifiedBy>
  <cp:lastPrinted>2020-07-18T08:26:05Z</cp:lastPrinted>
  <dcterms:created xsi:type="dcterms:W3CDTF">2020-07-16T11:18:26Z</dcterms:created>
  <dcterms:modified xsi:type="dcterms:W3CDTF">2020-07-21T15:44:24Z</dcterms:modified>
</cp:coreProperties>
</file>